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ristine.felkere\Desktop\"/>
    </mc:Choice>
  </mc:AlternateContent>
  <xr:revisionPtr revIDLastSave="0" documentId="13_ncr:1_{1177EA9D-65C9-4CE8-98AF-488149232B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šu piedāvājums" sheetId="4" r:id="rId1"/>
    <sheet name="1.1. Ikdienas uzkopšana" sheetId="1" r:id="rId2"/>
    <sheet name="1.2. Papildus pakalpojumi" sheetId="2" r:id="rId3"/>
    <sheet name="1.3. Teritorija uzkopšana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6" l="1"/>
  <c r="G6" i="6"/>
  <c r="G7" i="6"/>
  <c r="G8" i="6"/>
  <c r="G4" i="6"/>
  <c r="F4" i="1"/>
  <c r="F5" i="1"/>
  <c r="F6" i="1"/>
  <c r="F7" i="1"/>
  <c r="F3" i="1"/>
  <c r="H7" i="6" l="1"/>
  <c r="H6" i="6"/>
  <c r="H8" i="6"/>
  <c r="H4" i="6"/>
  <c r="K3" i="1"/>
  <c r="K5" i="1"/>
  <c r="K6" i="1"/>
  <c r="K7" i="1"/>
  <c r="K4" i="1"/>
  <c r="J3" i="1"/>
  <c r="L3" i="1" s="1"/>
  <c r="J5" i="1"/>
  <c r="L5" i="1" s="1"/>
  <c r="J6" i="1"/>
  <c r="L6" i="1" s="1"/>
  <c r="J7" i="1"/>
  <c r="L7" i="1" s="1"/>
  <c r="J4" i="1"/>
  <c r="L4" i="1" s="1"/>
  <c r="I8" i="1"/>
  <c r="H5" i="6" l="1"/>
  <c r="G9" i="6"/>
  <c r="K8" i="1"/>
  <c r="L8" i="1"/>
  <c r="J8" i="1"/>
  <c r="O5" i="2"/>
  <c r="O6" i="2"/>
  <c r="O7" i="2"/>
  <c r="O8" i="2"/>
  <c r="O4" i="2"/>
  <c r="K6" i="2"/>
  <c r="K7" i="2"/>
  <c r="K8" i="2"/>
  <c r="K5" i="2"/>
  <c r="K9" i="2" s="1"/>
  <c r="G5" i="2"/>
  <c r="G6" i="2"/>
  <c r="G7" i="2"/>
  <c r="G8" i="2"/>
  <c r="G4" i="2"/>
  <c r="H9" i="6" l="1"/>
  <c r="O9" i="2"/>
  <c r="G9" i="2"/>
  <c r="L5" i="2"/>
  <c r="L6" i="2"/>
  <c r="L7" i="2"/>
  <c r="L8" i="2"/>
  <c r="L4" i="2"/>
  <c r="P6" i="2" l="1"/>
  <c r="P5" i="2"/>
  <c r="P7" i="2"/>
  <c r="P4" i="2"/>
  <c r="P8" i="2"/>
  <c r="Q4" i="2" l="1"/>
  <c r="Q7" i="2"/>
  <c r="Q8" i="2"/>
  <c r="Q6" i="2"/>
  <c r="Q5" i="2"/>
  <c r="P9" i="2"/>
  <c r="D6" i="4" s="1"/>
  <c r="Q9" i="2" l="1"/>
  <c r="E6" i="4" s="1"/>
</calcChain>
</file>

<file path=xl/sharedStrings.xml><?xml version="1.0" encoding="utf-8"?>
<sst xmlns="http://schemas.openxmlformats.org/spreadsheetml/2006/main" count="111" uniqueCount="52">
  <si>
    <t>N.p.k.</t>
  </si>
  <si>
    <t>Kategorija</t>
  </si>
  <si>
    <t>Objekts</t>
  </si>
  <si>
    <t>Kāpņu telpu 
skaits</t>
  </si>
  <si>
    <t>1.</t>
  </si>
  <si>
    <t>A</t>
  </si>
  <si>
    <t>2.</t>
  </si>
  <si>
    <t>Ūbeļu iela 3, Ādaži</t>
  </si>
  <si>
    <t>3.</t>
  </si>
  <si>
    <t>Ūbeļu iela 15, Ādaži</t>
  </si>
  <si>
    <t>4.</t>
  </si>
  <si>
    <t>Ūbeļu iela 16, Ādaži</t>
  </si>
  <si>
    <t>5.</t>
  </si>
  <si>
    <t>Ūbeļu iela 17, Ādaži</t>
  </si>
  <si>
    <t>4/3</t>
  </si>
  <si>
    <t>ADRESE</t>
  </si>
  <si>
    <t>m2</t>
  </si>
  <si>
    <t>(A, B)</t>
  </si>
  <si>
    <t>Stāvu 
skaits</t>
  </si>
  <si>
    <t>Tehniskās telpas</t>
  </si>
  <si>
    <t>Uzkopšanas reizes gadā</t>
  </si>
  <si>
    <t>Pagraba telpas</t>
  </si>
  <si>
    <t>Ģenerālā uzkopšana</t>
  </si>
  <si>
    <t>Telpu kopējā platība m2
(kāpņu telpas, lifti)</t>
  </si>
  <si>
    <t>Cena* par vienu reizi
(EUR bez PVN)</t>
  </si>
  <si>
    <t>Sausā uzkopšana 
x/ned.</t>
  </si>
  <si>
    <t>*- cena ietver visas izmaksas, t.sk. darbinieku izmaksas (algas, nodokļi),  ar darba izpildi saistītās izmaksas (materiāli, inventārs, tīrīšanas līdzekļi, tehnika) u.c. ar pakalpojuma veikšanu saistītās izmaksas</t>
  </si>
  <si>
    <t xml:space="preserve">Cena par 12 mēnešiem (EUR bez PVN)
</t>
  </si>
  <si>
    <t>Pakalpojuma izmaksas kopā par 12 mēnešiem
(EUR bez PVN)</t>
  </si>
  <si>
    <t>Pakalpojums</t>
  </si>
  <si>
    <t>Nr.</t>
  </si>
  <si>
    <t>KOPĀ:</t>
  </si>
  <si>
    <t>Kopējā cena par 12 mēnešiem</t>
  </si>
  <si>
    <t>Cena par 1 mēnesi
(EUR bez PVN)</t>
  </si>
  <si>
    <t>Cena par 1 mēnesi
 (EUR ar PVN)</t>
  </si>
  <si>
    <t xml:space="preserve">Cena par 12 mēnešiem 
(EUR ar PVN)
</t>
  </si>
  <si>
    <t>Pakalpojuma izmaksas kopā par 12 mēnešiem
(EUR ar PVN)</t>
  </si>
  <si>
    <t>Uzkopšanas pakalpojumu sniegšana saskaņā ar Tehnisko specifikāciju (1.pielikums)</t>
  </si>
  <si>
    <t xml:space="preserve">(EUR ar PVN) </t>
  </si>
  <si>
    <t>** Vērtējamā cena</t>
  </si>
  <si>
    <t>Mitrā uzkopšana 
x/ned.</t>
  </si>
  <si>
    <t>Uzkopšanas reizes nedēļā</t>
  </si>
  <si>
    <t>Cena* par vienu mēnesi
(EUR bez PVN)</t>
  </si>
  <si>
    <t>ha</t>
  </si>
  <si>
    <t>Mājas pieguļošā teritorija</t>
  </si>
  <si>
    <t>(EUR bez PVN) **</t>
  </si>
  <si>
    <t>1.1. Finanšu piedāvājums - ikdienas uzkopšana
ID Nr. ĀN 2025/1</t>
  </si>
  <si>
    <t>1.2. Finanšu piedāvājums - papildus pakalpojumi
ID Nr. ĀN 2025/1</t>
  </si>
  <si>
    <t>1.3. Finanšu piedāvājums - teritorijas uzkopšama
ID Nr. ĀN 2025/1</t>
  </si>
  <si>
    <t>* 1.1. + 1.2.+1.3. apakštabulās norādītās izmaksas = 1. tabulas izmaksas.</t>
  </si>
  <si>
    <r>
      <rPr>
        <b/>
        <sz val="14"/>
        <color theme="1"/>
        <rFont val="Calibri"/>
        <family val="2"/>
        <charset val="186"/>
        <scheme val="minor"/>
      </rPr>
      <t>IEPIRKUMA</t>
    </r>
    <r>
      <rPr>
        <sz val="11"/>
        <color theme="1"/>
        <rFont val="Calibri"/>
        <family val="2"/>
        <charset val="186"/>
        <scheme val="minor"/>
      </rPr>
      <t xml:space="preserve">
“Daudzdzīvokļu dzīvojamo māju koplietošanas telpu uzkopšana”
(identifikācijas Nr. ĀN 2025/1)
</t>
    </r>
    <r>
      <rPr>
        <b/>
        <sz val="12"/>
        <color theme="1"/>
        <rFont val="Calibri"/>
        <family val="2"/>
        <charset val="186"/>
        <scheme val="minor"/>
      </rPr>
      <t>1. Finanšu piedāvājums *</t>
    </r>
    <r>
      <rPr>
        <sz val="11"/>
        <color theme="1"/>
        <rFont val="Calibri"/>
        <family val="2"/>
        <charset val="186"/>
        <scheme val="minor"/>
      </rPr>
      <t xml:space="preserve">
</t>
    </r>
  </si>
  <si>
    <t>Krastupes iela 10, Ādaži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</si>
</sst>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.00"/>
    <numFmt numFmtId="165" formatCode="#,##0.00\ &quot;€&quot;"/>
    <numFmt numFmtId="166" formatCode="[$LVL]\ #,##0.00"/>
    <numFmt numFmtId="167" formatCode="[$EUR]\ #,##0.00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0" fillId="0" borderId="19" xfId="0" applyBorder="1"/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0" fillId="0" borderId="22" xfId="0" applyBorder="1"/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right"/>
    </xf>
    <xf numFmtId="0" fontId="0" fillId="0" borderId="25" xfId="0" applyBorder="1"/>
    <xf numFmtId="164" fontId="0" fillId="0" borderId="0" xfId="0" applyNumberFormat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19" xfId="0" applyFill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3" borderId="22" xfId="0" applyFill="1" applyBorder="1" applyAlignment="1">
      <alignment vertical="center"/>
    </xf>
    <xf numFmtId="0" fontId="2" fillId="0" borderId="21" xfId="0" applyFont="1" applyBorder="1" applyAlignment="1">
      <alignment horizontal="right"/>
    </xf>
    <xf numFmtId="164" fontId="0" fillId="0" borderId="21" xfId="0" applyNumberForma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3" borderId="25" xfId="0" applyFill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164" fontId="4" fillId="3" borderId="0" xfId="0" applyNumberFormat="1" applyFont="1" applyFill="1" applyAlignment="1">
      <alignment vertical="center"/>
    </xf>
    <xf numFmtId="166" fontId="0" fillId="0" borderId="0" xfId="0" applyNumberFormat="1"/>
    <xf numFmtId="167" fontId="0" fillId="0" borderId="12" xfId="0" applyNumberForma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0" fillId="0" borderId="27" xfId="0" applyNumberFormat="1" applyBorder="1" applyAlignment="1">
      <alignment vertical="center"/>
    </xf>
    <xf numFmtId="164" fontId="0" fillId="0" borderId="28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0" fontId="14" fillId="0" borderId="0" xfId="0" applyFont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0" xfId="0" applyFont="1"/>
    <xf numFmtId="49" fontId="2" fillId="0" borderId="25" xfId="0" applyNumberFormat="1" applyFont="1" applyBorder="1" applyAlignment="1">
      <alignment horizontal="center"/>
    </xf>
    <xf numFmtId="0" fontId="2" fillId="0" borderId="24" xfId="0" applyFont="1" applyBorder="1" applyAlignment="1">
      <alignment horizontal="right"/>
    </xf>
    <xf numFmtId="0" fontId="14" fillId="0" borderId="34" xfId="0" applyFont="1" applyBorder="1" applyAlignment="1">
      <alignment horizontal="center"/>
    </xf>
    <xf numFmtId="164" fontId="0" fillId="0" borderId="30" xfId="0" applyNumberFormat="1" applyBorder="1"/>
    <xf numFmtId="164" fontId="0" fillId="0" borderId="12" xfId="0" applyNumberFormat="1" applyBorder="1"/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164" fontId="0" fillId="0" borderId="20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9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is\KOPEJIE%20DOKI\_Iepirkumi\!Izsludin&#257;tie%20iepirkumi%202020\Uzkop&#353;ana\Tehniskaa%20specifikacijas%20pielikums%20N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pa1"/>
    </sheetNames>
    <sheetDataSet>
      <sheetData sheetId="0">
        <row r="3">
          <cell r="H3">
            <v>740.67</v>
          </cell>
        </row>
        <row r="4">
          <cell r="H4">
            <v>713.07999999999993</v>
          </cell>
        </row>
        <row r="5">
          <cell r="H5">
            <v>733.85</v>
          </cell>
        </row>
        <row r="6">
          <cell r="H6">
            <v>713.07999999999993</v>
          </cell>
        </row>
        <row r="7">
          <cell r="H7">
            <v>515.77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4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7.33203125" customWidth="1"/>
    <col min="3" max="3" width="23.88671875" customWidth="1"/>
    <col min="4" max="5" width="20.5546875" customWidth="1"/>
    <col min="6" max="6" width="15.109375" customWidth="1"/>
  </cols>
  <sheetData>
    <row r="1" spans="2:5" x14ac:dyDescent="0.3">
      <c r="B1" s="103" t="s">
        <v>50</v>
      </c>
      <c r="C1" s="104"/>
      <c r="D1" s="104"/>
      <c r="E1" s="104"/>
    </row>
    <row r="2" spans="2:5" s="21" customFormat="1" ht="135.6" customHeight="1" x14ac:dyDescent="0.3">
      <c r="B2" s="104"/>
      <c r="C2" s="104"/>
      <c r="D2" s="104"/>
      <c r="E2" s="104"/>
    </row>
    <row r="3" spans="2:5" ht="32.25" customHeight="1" thickBot="1" x14ac:dyDescent="0.35"/>
    <row r="4" spans="2:5" ht="28.8" x14ac:dyDescent="0.3">
      <c r="B4" s="105" t="s">
        <v>30</v>
      </c>
      <c r="C4" s="105" t="s">
        <v>29</v>
      </c>
      <c r="D4" s="84" t="s">
        <v>32</v>
      </c>
      <c r="E4" s="84" t="s">
        <v>32</v>
      </c>
    </row>
    <row r="5" spans="2:5" ht="15" thickBot="1" x14ac:dyDescent="0.35">
      <c r="B5" s="106"/>
      <c r="C5" s="106"/>
      <c r="D5" s="85" t="s">
        <v>45</v>
      </c>
      <c r="E5" s="85" t="s">
        <v>38</v>
      </c>
    </row>
    <row r="6" spans="2:5" ht="64.5" customHeight="1" thickBot="1" x14ac:dyDescent="0.35">
      <c r="B6" s="86" t="s">
        <v>4</v>
      </c>
      <c r="C6" s="86" t="s">
        <v>37</v>
      </c>
      <c r="D6" s="62">
        <f>'1.1. Ikdienas uzkopšana'!K8+'1.2. Papildus pakalpojumi'!P9+'1.3. Teritorija uzkopšana'!G9</f>
        <v>0</v>
      </c>
      <c r="E6" s="62">
        <f>'1.1. Ikdienas uzkopšana'!L8+'1.2. Papildus pakalpojumi'!Q9+'1.3. Teritorija uzkopšana'!H9</f>
        <v>0</v>
      </c>
    </row>
    <row r="8" spans="2:5" x14ac:dyDescent="0.3">
      <c r="C8" s="87" t="s">
        <v>49</v>
      </c>
    </row>
    <row r="9" spans="2:5" x14ac:dyDescent="0.3">
      <c r="C9" s="87" t="s">
        <v>39</v>
      </c>
    </row>
    <row r="10" spans="2:5" x14ac:dyDescent="0.3">
      <c r="D10" s="61"/>
    </row>
    <row r="14" spans="2:5" x14ac:dyDescent="0.3">
      <c r="C14" s="2"/>
    </row>
    <row r="15" spans="2:5" x14ac:dyDescent="0.3">
      <c r="C15" s="2"/>
    </row>
    <row r="16" spans="2:5" x14ac:dyDescent="0.3">
      <c r="C16" s="2"/>
    </row>
    <row r="17" spans="3:3" x14ac:dyDescent="0.3">
      <c r="C17" s="2"/>
    </row>
    <row r="18" spans="3:3" x14ac:dyDescent="0.3">
      <c r="C18" s="2"/>
    </row>
    <row r="19" spans="3:3" x14ac:dyDescent="0.3">
      <c r="C19" s="2"/>
    </row>
    <row r="20" spans="3:3" x14ac:dyDescent="0.3">
      <c r="C20" s="2"/>
    </row>
    <row r="21" spans="3:3" x14ac:dyDescent="0.3">
      <c r="C21" s="2"/>
    </row>
    <row r="22" spans="3:3" x14ac:dyDescent="0.3">
      <c r="C22" s="14"/>
    </row>
    <row r="23" spans="3:3" x14ac:dyDescent="0.3">
      <c r="C23" s="2"/>
    </row>
    <row r="24" spans="3:3" x14ac:dyDescent="0.3">
      <c r="C24" s="2"/>
    </row>
  </sheetData>
  <mergeCells count="3">
    <mergeCell ref="B1:E2"/>
    <mergeCell ref="B4:B5"/>
    <mergeCell ref="C4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workbookViewId="0">
      <selection activeCell="C3" sqref="C3"/>
    </sheetView>
  </sheetViews>
  <sheetFormatPr defaultRowHeight="14.4" x14ac:dyDescent="0.3"/>
  <cols>
    <col min="1" max="1" width="7.109375" style="1" customWidth="1"/>
    <col min="2" max="2" width="9.6640625" style="1" customWidth="1"/>
    <col min="3" max="3" width="23.109375" customWidth="1"/>
    <col min="4" max="4" width="7.6640625" style="1" customWidth="1"/>
    <col min="5" max="5" width="6.88671875" style="1" customWidth="1"/>
    <col min="6" max="6" width="17.44140625" style="1" customWidth="1"/>
    <col min="7" max="8" width="12.44140625" style="1" customWidth="1"/>
    <col min="9" max="12" width="12.44140625" customWidth="1"/>
    <col min="13" max="13" width="18.33203125" customWidth="1"/>
    <col min="14" max="14" width="10.33203125" customWidth="1"/>
  </cols>
  <sheetData>
    <row r="1" spans="1:14" ht="33" customHeight="1" thickBot="1" x14ac:dyDescent="0.35">
      <c r="A1" s="107" t="s">
        <v>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4" s="13" customFormat="1" ht="54.75" customHeight="1" thickBot="1" x14ac:dyDescent="0.35">
      <c r="A2" s="79" t="s">
        <v>0</v>
      </c>
      <c r="B2" s="80" t="s">
        <v>1</v>
      </c>
      <c r="C2" s="81" t="s">
        <v>2</v>
      </c>
      <c r="D2" s="82" t="s">
        <v>3</v>
      </c>
      <c r="E2" s="83" t="s">
        <v>18</v>
      </c>
      <c r="F2" s="82" t="s">
        <v>23</v>
      </c>
      <c r="G2" s="83" t="s">
        <v>25</v>
      </c>
      <c r="H2" s="82" t="s">
        <v>40</v>
      </c>
      <c r="I2" s="83" t="s">
        <v>33</v>
      </c>
      <c r="J2" s="82" t="s">
        <v>34</v>
      </c>
      <c r="K2" s="83" t="s">
        <v>27</v>
      </c>
      <c r="L2" s="82" t="s">
        <v>35</v>
      </c>
      <c r="M2" s="11"/>
      <c r="N2" s="12"/>
    </row>
    <row r="3" spans="1:14" x14ac:dyDescent="0.3">
      <c r="A3" s="63" t="s">
        <v>4</v>
      </c>
      <c r="B3" s="22" t="s">
        <v>5</v>
      </c>
      <c r="C3" s="66" t="s">
        <v>51</v>
      </c>
      <c r="D3" s="63">
        <v>3</v>
      </c>
      <c r="E3" s="22">
        <v>5</v>
      </c>
      <c r="F3" s="63">
        <f>[1]Lapa1!H3</f>
        <v>740.67</v>
      </c>
      <c r="G3" s="22">
        <v>2</v>
      </c>
      <c r="H3" s="63">
        <v>2</v>
      </c>
      <c r="I3" s="23"/>
      <c r="J3" s="69">
        <f>ROUND(I3*1.21,2)</f>
        <v>0</v>
      </c>
      <c r="K3" s="24">
        <f>I3*12</f>
        <v>0</v>
      </c>
      <c r="L3" s="72">
        <f>J3*12</f>
        <v>0</v>
      </c>
    </row>
    <row r="4" spans="1:14" x14ac:dyDescent="0.3">
      <c r="A4" s="64" t="s">
        <v>6</v>
      </c>
      <c r="B4" s="25" t="s">
        <v>5</v>
      </c>
      <c r="C4" s="67" t="s">
        <v>7</v>
      </c>
      <c r="D4" s="64">
        <v>3</v>
      </c>
      <c r="E4" s="25">
        <v>5</v>
      </c>
      <c r="F4" s="64">
        <f>[1]Lapa1!H4</f>
        <v>713.07999999999993</v>
      </c>
      <c r="G4" s="25">
        <v>5</v>
      </c>
      <c r="H4" s="64">
        <v>2</v>
      </c>
      <c r="I4" s="26"/>
      <c r="J4" s="70">
        <f>ROUND(I4*1.21,2)</f>
        <v>0</v>
      </c>
      <c r="K4" s="27">
        <f>I4*12</f>
        <v>0</v>
      </c>
      <c r="L4" s="73">
        <f>J4*12</f>
        <v>0</v>
      </c>
    </row>
    <row r="5" spans="1:14" x14ac:dyDescent="0.3">
      <c r="A5" s="64" t="s">
        <v>8</v>
      </c>
      <c r="B5" s="25" t="s">
        <v>5</v>
      </c>
      <c r="C5" s="67" t="s">
        <v>9</v>
      </c>
      <c r="D5" s="64">
        <v>2</v>
      </c>
      <c r="E5" s="25">
        <v>5</v>
      </c>
      <c r="F5" s="64">
        <f>[1]Lapa1!H5</f>
        <v>733.85</v>
      </c>
      <c r="G5" s="25">
        <v>2</v>
      </c>
      <c r="H5" s="64">
        <v>2</v>
      </c>
      <c r="I5" s="26"/>
      <c r="J5" s="70">
        <f t="shared" ref="J5:J7" si="0">ROUND(I5*1.21,2)</f>
        <v>0</v>
      </c>
      <c r="K5" s="27">
        <f t="shared" ref="K5:K7" si="1">I5*12</f>
        <v>0</v>
      </c>
      <c r="L5" s="73">
        <f t="shared" ref="L5:L7" si="2">J5*12</f>
        <v>0</v>
      </c>
    </row>
    <row r="6" spans="1:14" x14ac:dyDescent="0.3">
      <c r="A6" s="64" t="s">
        <v>10</v>
      </c>
      <c r="B6" s="25" t="s">
        <v>5</v>
      </c>
      <c r="C6" s="67" t="s">
        <v>11</v>
      </c>
      <c r="D6" s="64">
        <v>3</v>
      </c>
      <c r="E6" s="25">
        <v>5</v>
      </c>
      <c r="F6" s="64">
        <f>[1]Lapa1!H6</f>
        <v>713.07999999999993</v>
      </c>
      <c r="G6" s="25">
        <v>5</v>
      </c>
      <c r="H6" s="64">
        <v>2</v>
      </c>
      <c r="I6" s="26"/>
      <c r="J6" s="70">
        <f t="shared" si="0"/>
        <v>0</v>
      </c>
      <c r="K6" s="27">
        <f t="shared" si="1"/>
        <v>0</v>
      </c>
      <c r="L6" s="73">
        <f t="shared" si="2"/>
        <v>0</v>
      </c>
    </row>
    <row r="7" spans="1:14" ht="15" thickBot="1" x14ac:dyDescent="0.35">
      <c r="A7" s="65" t="s">
        <v>12</v>
      </c>
      <c r="B7" s="28" t="s">
        <v>5</v>
      </c>
      <c r="C7" s="68" t="s">
        <v>13</v>
      </c>
      <c r="D7" s="65">
        <v>2</v>
      </c>
      <c r="E7" s="88" t="s">
        <v>14</v>
      </c>
      <c r="F7" s="65">
        <f>[1]Lapa1!H7</f>
        <v>515.77</v>
      </c>
      <c r="G7" s="28">
        <v>5</v>
      </c>
      <c r="H7" s="65">
        <v>2</v>
      </c>
      <c r="I7" s="29"/>
      <c r="J7" s="71">
        <f t="shared" si="0"/>
        <v>0</v>
      </c>
      <c r="K7" s="30">
        <f t="shared" si="1"/>
        <v>0</v>
      </c>
      <c r="L7" s="74">
        <f t="shared" si="2"/>
        <v>0</v>
      </c>
    </row>
    <row r="8" spans="1:14" ht="15" thickBot="1" x14ac:dyDescent="0.35">
      <c r="H8" s="90" t="s">
        <v>31</v>
      </c>
      <c r="I8" s="92">
        <f t="shared" ref="I8:L8" si="3">SUM(I3:I7)</f>
        <v>0</v>
      </c>
      <c r="J8" s="92">
        <f t="shared" si="3"/>
        <v>0</v>
      </c>
      <c r="K8" s="91">
        <f t="shared" si="3"/>
        <v>0</v>
      </c>
      <c r="L8" s="92">
        <f t="shared" si="3"/>
        <v>0</v>
      </c>
    </row>
    <row r="9" spans="1:14" ht="15.75" customHeight="1" x14ac:dyDescent="0.3"/>
    <row r="10" spans="1:14" ht="15" customHeight="1" x14ac:dyDescent="0.3">
      <c r="A10" s="109" t="s">
        <v>26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1:14" x14ac:dyDescent="0.3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4" x14ac:dyDescent="0.3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4" x14ac:dyDescent="0.3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</sheetData>
  <mergeCells count="2">
    <mergeCell ref="A1:L1"/>
    <mergeCell ref="A10:L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"/>
  <sheetViews>
    <sheetView zoomScaleNormal="100" workbookViewId="0">
      <selection activeCell="C4" sqref="C4"/>
    </sheetView>
  </sheetViews>
  <sheetFormatPr defaultColWidth="9.109375" defaultRowHeight="14.4" x14ac:dyDescent="0.3"/>
  <cols>
    <col min="1" max="1" width="9.109375" style="3"/>
    <col min="2" max="2" width="10.33203125" style="3" customWidth="1"/>
    <col min="3" max="3" width="23.6640625" style="3" bestFit="1" customWidth="1"/>
    <col min="4" max="15" width="9" style="3" customWidth="1"/>
    <col min="16" max="17" width="14.109375" style="3" customWidth="1"/>
    <col min="18" max="16384" width="9.109375" style="3"/>
  </cols>
  <sheetData>
    <row r="1" spans="1:17" ht="34.5" customHeight="1" thickBot="1" x14ac:dyDescent="0.35">
      <c r="A1" s="115" t="s">
        <v>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s="4" customFormat="1" ht="40.5" customHeight="1" x14ac:dyDescent="0.3">
      <c r="A2" s="9" t="s">
        <v>0</v>
      </c>
      <c r="B2" s="5" t="s">
        <v>1</v>
      </c>
      <c r="C2" s="6" t="s">
        <v>2</v>
      </c>
      <c r="D2" s="117" t="s">
        <v>19</v>
      </c>
      <c r="E2" s="118"/>
      <c r="F2" s="118"/>
      <c r="G2" s="119"/>
      <c r="H2" s="117" t="s">
        <v>21</v>
      </c>
      <c r="I2" s="118"/>
      <c r="J2" s="118"/>
      <c r="K2" s="119"/>
      <c r="L2" s="117" t="s">
        <v>22</v>
      </c>
      <c r="M2" s="118"/>
      <c r="N2" s="118"/>
      <c r="O2" s="119"/>
      <c r="P2" s="113" t="s">
        <v>28</v>
      </c>
      <c r="Q2" s="111" t="s">
        <v>36</v>
      </c>
    </row>
    <row r="3" spans="1:17" s="10" customFormat="1" ht="54.75" customHeight="1" thickBot="1" x14ac:dyDescent="0.35">
      <c r="A3" s="7"/>
      <c r="B3" s="15" t="s">
        <v>17</v>
      </c>
      <c r="C3" s="16" t="s">
        <v>15</v>
      </c>
      <c r="D3" s="17" t="s">
        <v>16</v>
      </c>
      <c r="E3" s="18" t="s">
        <v>20</v>
      </c>
      <c r="F3" s="18" t="s">
        <v>24</v>
      </c>
      <c r="G3" s="32" t="s">
        <v>27</v>
      </c>
      <c r="H3" s="17" t="s">
        <v>16</v>
      </c>
      <c r="I3" s="18" t="s">
        <v>20</v>
      </c>
      <c r="J3" s="18" t="s">
        <v>24</v>
      </c>
      <c r="K3" s="32" t="s">
        <v>27</v>
      </c>
      <c r="L3" s="19" t="s">
        <v>16</v>
      </c>
      <c r="M3" s="20" t="s">
        <v>20</v>
      </c>
      <c r="N3" s="20" t="s">
        <v>24</v>
      </c>
      <c r="O3" s="32" t="s">
        <v>27</v>
      </c>
      <c r="P3" s="114"/>
      <c r="Q3" s="112"/>
    </row>
    <row r="4" spans="1:17" x14ac:dyDescent="0.3">
      <c r="A4" s="35" t="s">
        <v>4</v>
      </c>
      <c r="B4" s="36" t="s">
        <v>5</v>
      </c>
      <c r="C4" s="37" t="s">
        <v>51</v>
      </c>
      <c r="D4" s="38">
        <v>40</v>
      </c>
      <c r="E4" s="39">
        <v>2</v>
      </c>
      <c r="F4" s="40"/>
      <c r="G4" s="39">
        <f>E4*F4</f>
        <v>0</v>
      </c>
      <c r="H4" s="38"/>
      <c r="I4" s="39"/>
      <c r="J4" s="40"/>
      <c r="K4" s="57"/>
      <c r="L4" s="38">
        <f>'1.1. Ikdienas uzkopšana'!F3</f>
        <v>740.67</v>
      </c>
      <c r="M4" s="39">
        <v>2</v>
      </c>
      <c r="N4" s="40"/>
      <c r="O4" s="39">
        <f>M4*N4</f>
        <v>0</v>
      </c>
      <c r="P4" s="41">
        <f t="shared" ref="P4:P8" si="0">G4+K4+O4</f>
        <v>0</v>
      </c>
      <c r="Q4" s="75">
        <f>P4*1.21</f>
        <v>0</v>
      </c>
    </row>
    <row r="5" spans="1:17" x14ac:dyDescent="0.3">
      <c r="A5" s="42" t="s">
        <v>6</v>
      </c>
      <c r="B5" s="43" t="s">
        <v>5</v>
      </c>
      <c r="C5" s="44" t="s">
        <v>7</v>
      </c>
      <c r="D5" s="45">
        <v>40</v>
      </c>
      <c r="E5" s="46">
        <v>2</v>
      </c>
      <c r="F5" s="47"/>
      <c r="G5" s="46">
        <f t="shared" ref="G5:G8" si="1">E5*F5</f>
        <v>0</v>
      </c>
      <c r="H5" s="48">
        <v>127.1</v>
      </c>
      <c r="I5" s="46">
        <v>2</v>
      </c>
      <c r="J5" s="47"/>
      <c r="K5" s="58">
        <f>I5*J5</f>
        <v>0</v>
      </c>
      <c r="L5" s="45">
        <f>'1.1. Ikdienas uzkopšana'!F4</f>
        <v>713.07999999999993</v>
      </c>
      <c r="M5" s="46">
        <v>2</v>
      </c>
      <c r="N5" s="47"/>
      <c r="O5" s="46">
        <f t="shared" ref="O5:O8" si="2">M5*N5</f>
        <v>0</v>
      </c>
      <c r="P5" s="49">
        <f t="shared" si="0"/>
        <v>0</v>
      </c>
      <c r="Q5" s="76">
        <f t="shared" ref="Q5:Q8" si="3">P5*1.21</f>
        <v>0</v>
      </c>
    </row>
    <row r="6" spans="1:17" x14ac:dyDescent="0.3">
      <c r="A6" s="42" t="s">
        <v>8</v>
      </c>
      <c r="B6" s="43" t="s">
        <v>5</v>
      </c>
      <c r="C6" s="44" t="s">
        <v>9</v>
      </c>
      <c r="D6" s="45">
        <v>40</v>
      </c>
      <c r="E6" s="46">
        <v>2</v>
      </c>
      <c r="F6" s="47"/>
      <c r="G6" s="46">
        <f t="shared" si="1"/>
        <v>0</v>
      </c>
      <c r="H6" s="48">
        <v>121.2</v>
      </c>
      <c r="I6" s="46">
        <v>2</v>
      </c>
      <c r="J6" s="47"/>
      <c r="K6" s="58">
        <f t="shared" ref="K6:K8" si="4">I6*J6</f>
        <v>0</v>
      </c>
      <c r="L6" s="45">
        <f>'1.1. Ikdienas uzkopšana'!F5</f>
        <v>733.85</v>
      </c>
      <c r="M6" s="46">
        <v>2</v>
      </c>
      <c r="N6" s="47"/>
      <c r="O6" s="46">
        <f t="shared" si="2"/>
        <v>0</v>
      </c>
      <c r="P6" s="49">
        <f t="shared" si="0"/>
        <v>0</v>
      </c>
      <c r="Q6" s="76">
        <f t="shared" si="3"/>
        <v>0</v>
      </c>
    </row>
    <row r="7" spans="1:17" x14ac:dyDescent="0.3">
      <c r="A7" s="42" t="s">
        <v>10</v>
      </c>
      <c r="B7" s="43" t="s">
        <v>5</v>
      </c>
      <c r="C7" s="44" t="s">
        <v>11</v>
      </c>
      <c r="D7" s="45">
        <v>40</v>
      </c>
      <c r="E7" s="46">
        <v>2</v>
      </c>
      <c r="F7" s="47"/>
      <c r="G7" s="46">
        <f t="shared" si="1"/>
        <v>0</v>
      </c>
      <c r="H7" s="48">
        <v>127.1</v>
      </c>
      <c r="I7" s="46">
        <v>2</v>
      </c>
      <c r="J7" s="47"/>
      <c r="K7" s="58">
        <f t="shared" si="4"/>
        <v>0</v>
      </c>
      <c r="L7" s="45">
        <f>'1.1. Ikdienas uzkopšana'!F6</f>
        <v>713.07999999999993</v>
      </c>
      <c r="M7" s="46">
        <v>2</v>
      </c>
      <c r="N7" s="47"/>
      <c r="O7" s="46">
        <f t="shared" si="2"/>
        <v>0</v>
      </c>
      <c r="P7" s="49">
        <f t="shared" si="0"/>
        <v>0</v>
      </c>
      <c r="Q7" s="76">
        <f t="shared" si="3"/>
        <v>0</v>
      </c>
    </row>
    <row r="8" spans="1:17" ht="15" thickBot="1" x14ac:dyDescent="0.35">
      <c r="A8" s="50" t="s">
        <v>12</v>
      </c>
      <c r="B8" s="51" t="s">
        <v>5</v>
      </c>
      <c r="C8" s="52" t="s">
        <v>13</v>
      </c>
      <c r="D8" s="53">
        <v>40</v>
      </c>
      <c r="E8" s="54">
        <v>2</v>
      </c>
      <c r="F8" s="55"/>
      <c r="G8" s="54">
        <f t="shared" si="1"/>
        <v>0</v>
      </c>
      <c r="H8" s="89">
        <v>128.56</v>
      </c>
      <c r="I8" s="54">
        <v>2</v>
      </c>
      <c r="J8" s="55"/>
      <c r="K8" s="59">
        <f t="shared" si="4"/>
        <v>0</v>
      </c>
      <c r="L8" s="53">
        <f>'1.1. Ikdienas uzkopšana'!F7</f>
        <v>515.77</v>
      </c>
      <c r="M8" s="54">
        <v>2</v>
      </c>
      <c r="N8" s="55"/>
      <c r="O8" s="54">
        <f t="shared" si="2"/>
        <v>0</v>
      </c>
      <c r="P8" s="56">
        <f t="shared" si="0"/>
        <v>0</v>
      </c>
      <c r="Q8" s="77">
        <f t="shared" si="3"/>
        <v>0</v>
      </c>
    </row>
    <row r="9" spans="1:17" x14ac:dyDescent="0.3">
      <c r="A9" s="8"/>
      <c r="B9" s="8"/>
      <c r="C9" s="78" t="s">
        <v>31</v>
      </c>
      <c r="G9" s="31">
        <f>SUM(G4:G8)</f>
        <v>0</v>
      </c>
      <c r="K9" s="31">
        <f>SUM(K4:K8)</f>
        <v>0</v>
      </c>
      <c r="N9" s="31"/>
      <c r="O9" s="31">
        <f>SUM(O4:O8)</f>
        <v>0</v>
      </c>
      <c r="P9" s="60">
        <f>SUM(P4:P8)</f>
        <v>0</v>
      </c>
      <c r="Q9" s="31">
        <f>SUM(Q4:Q8)</f>
        <v>0</v>
      </c>
    </row>
    <row r="10" spans="1:17" ht="22.5" customHeight="1" x14ac:dyDescent="0.3">
      <c r="A10" s="8"/>
      <c r="B10" s="8"/>
      <c r="N10" s="110"/>
      <c r="O10" s="110"/>
      <c r="P10" s="33"/>
      <c r="Q10" s="33"/>
    </row>
    <row r="11" spans="1:17" ht="33.75" customHeight="1" x14ac:dyDescent="0.3">
      <c r="A11" s="3" t="s">
        <v>26</v>
      </c>
      <c r="N11" s="4"/>
      <c r="O11" s="4"/>
      <c r="P11" s="34"/>
      <c r="Q11" s="34"/>
    </row>
  </sheetData>
  <mergeCells count="7">
    <mergeCell ref="N10:O10"/>
    <mergeCell ref="Q2:Q3"/>
    <mergeCell ref="A1:Q1"/>
    <mergeCell ref="P2:P3"/>
    <mergeCell ref="D2:G2"/>
    <mergeCell ref="H2:K2"/>
    <mergeCell ref="L2:O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A563-2FED-488B-B0F7-3BA86CDE559C}">
  <dimension ref="A1:H17"/>
  <sheetViews>
    <sheetView workbookViewId="0">
      <selection activeCell="C4" sqref="C4"/>
    </sheetView>
  </sheetViews>
  <sheetFormatPr defaultRowHeight="14.4" x14ac:dyDescent="0.3"/>
  <cols>
    <col min="2" max="2" width="10.33203125" customWidth="1"/>
    <col min="3" max="3" width="23.6640625" bestFit="1" customWidth="1"/>
    <col min="4" max="4" width="9" customWidth="1"/>
    <col min="5" max="5" width="9.88671875" customWidth="1"/>
    <col min="6" max="6" width="9" customWidth="1"/>
    <col min="7" max="8" width="14.109375" customWidth="1"/>
  </cols>
  <sheetData>
    <row r="1" spans="1:8" ht="33" customHeight="1" thickBot="1" x14ac:dyDescent="0.35">
      <c r="A1" s="115" t="s">
        <v>48</v>
      </c>
      <c r="B1" s="116"/>
      <c r="C1" s="116"/>
      <c r="D1" s="116"/>
      <c r="E1" s="116"/>
      <c r="F1" s="116"/>
      <c r="G1" s="116"/>
      <c r="H1" s="116"/>
    </row>
    <row r="2" spans="1:8" x14ac:dyDescent="0.3">
      <c r="A2" s="9" t="s">
        <v>0</v>
      </c>
      <c r="B2" s="5" t="s">
        <v>1</v>
      </c>
      <c r="C2" s="6" t="s">
        <v>2</v>
      </c>
      <c r="D2" s="117" t="s">
        <v>44</v>
      </c>
      <c r="E2" s="118"/>
      <c r="F2" s="118"/>
      <c r="G2" s="113" t="s">
        <v>28</v>
      </c>
      <c r="H2" s="111" t="s">
        <v>36</v>
      </c>
    </row>
    <row r="3" spans="1:8" ht="60.6" thickBot="1" x14ac:dyDescent="0.35">
      <c r="A3" s="7"/>
      <c r="B3" s="15" t="s">
        <v>17</v>
      </c>
      <c r="C3" s="16" t="s">
        <v>15</v>
      </c>
      <c r="D3" s="17" t="s">
        <v>43</v>
      </c>
      <c r="E3" s="18" t="s">
        <v>41</v>
      </c>
      <c r="F3" s="18" t="s">
        <v>42</v>
      </c>
      <c r="G3" s="114"/>
      <c r="H3" s="112"/>
    </row>
    <row r="4" spans="1:8" x14ac:dyDescent="0.3">
      <c r="A4" s="35" t="s">
        <v>4</v>
      </c>
      <c r="B4" s="36" t="s">
        <v>5</v>
      </c>
      <c r="C4" s="37" t="s">
        <v>51</v>
      </c>
      <c r="D4" s="38">
        <v>1.0054000000000001</v>
      </c>
      <c r="E4" s="93">
        <v>6</v>
      </c>
      <c r="F4" s="96"/>
      <c r="G4" s="75">
        <f>F4</f>
        <v>0</v>
      </c>
      <c r="H4" s="99">
        <f>G4*1.21</f>
        <v>0</v>
      </c>
    </row>
    <row r="5" spans="1:8" x14ac:dyDescent="0.3">
      <c r="A5" s="42" t="s">
        <v>6</v>
      </c>
      <c r="B5" s="43" t="s">
        <v>5</v>
      </c>
      <c r="C5" s="44" t="s">
        <v>7</v>
      </c>
      <c r="D5" s="45">
        <v>0.98099999999999998</v>
      </c>
      <c r="E5" s="94">
        <v>6</v>
      </c>
      <c r="F5" s="97"/>
      <c r="G5" s="76">
        <f t="shared" ref="G5:G8" si="0">F5</f>
        <v>0</v>
      </c>
      <c r="H5" s="100">
        <f t="shared" ref="H5:H8" si="1">G5*1.21</f>
        <v>0</v>
      </c>
    </row>
    <row r="6" spans="1:8" x14ac:dyDescent="0.3">
      <c r="A6" s="42" t="s">
        <v>8</v>
      </c>
      <c r="B6" s="43" t="s">
        <v>5</v>
      </c>
      <c r="C6" s="44" t="s">
        <v>9</v>
      </c>
      <c r="D6" s="45">
        <v>0.8468</v>
      </c>
      <c r="E6" s="94">
        <v>6</v>
      </c>
      <c r="F6" s="97"/>
      <c r="G6" s="76">
        <f t="shared" si="0"/>
        <v>0</v>
      </c>
      <c r="H6" s="100">
        <f t="shared" si="1"/>
        <v>0</v>
      </c>
    </row>
    <row r="7" spans="1:8" x14ac:dyDescent="0.3">
      <c r="A7" s="42" t="s">
        <v>10</v>
      </c>
      <c r="B7" s="43" t="s">
        <v>5</v>
      </c>
      <c r="C7" s="44" t="s">
        <v>11</v>
      </c>
      <c r="D7" s="45">
        <v>0.88700000000000001</v>
      </c>
      <c r="E7" s="94">
        <v>6</v>
      </c>
      <c r="F7" s="97"/>
      <c r="G7" s="76">
        <f t="shared" si="0"/>
        <v>0</v>
      </c>
      <c r="H7" s="100">
        <f t="shared" si="1"/>
        <v>0</v>
      </c>
    </row>
    <row r="8" spans="1:8" ht="15" thickBot="1" x14ac:dyDescent="0.35">
      <c r="A8" s="50" t="s">
        <v>12</v>
      </c>
      <c r="B8" s="51" t="s">
        <v>5</v>
      </c>
      <c r="C8" s="52" t="s">
        <v>13</v>
      </c>
      <c r="D8" s="53">
        <v>0.78869999999999996</v>
      </c>
      <c r="E8" s="95">
        <v>6</v>
      </c>
      <c r="F8" s="98"/>
      <c r="G8" s="77">
        <f t="shared" si="0"/>
        <v>0</v>
      </c>
      <c r="H8" s="101">
        <f t="shared" si="1"/>
        <v>0</v>
      </c>
    </row>
    <row r="9" spans="1:8" ht="15" thickBot="1" x14ac:dyDescent="0.35">
      <c r="A9" s="8"/>
      <c r="B9" s="8"/>
      <c r="C9" s="78" t="s">
        <v>31</v>
      </c>
      <c r="D9" s="3"/>
      <c r="E9" s="3"/>
      <c r="F9" s="3"/>
      <c r="G9" s="102">
        <f>SUM(G4:G8)</f>
        <v>0</v>
      </c>
      <c r="H9" s="31">
        <f>SUM(H4:H8)</f>
        <v>0</v>
      </c>
    </row>
    <row r="10" spans="1:8" x14ac:dyDescent="0.3">
      <c r="A10" s="8"/>
      <c r="B10" s="8"/>
      <c r="C10" s="3"/>
      <c r="D10" s="3"/>
      <c r="E10" s="3"/>
      <c r="F10" s="3"/>
      <c r="G10" s="33"/>
      <c r="H10" s="33"/>
    </row>
    <row r="11" spans="1:8" x14ac:dyDescent="0.3">
      <c r="A11" s="3" t="s">
        <v>26</v>
      </c>
      <c r="B11" s="3"/>
      <c r="C11" s="3"/>
      <c r="D11" s="3"/>
      <c r="E11" s="3"/>
      <c r="F11" s="3"/>
      <c r="G11" s="34"/>
      <c r="H11" s="34"/>
    </row>
    <row r="12" spans="1:8" x14ac:dyDescent="0.3">
      <c r="A12" s="3"/>
      <c r="B12" s="3"/>
      <c r="C12" s="3"/>
      <c r="D12" s="3"/>
      <c r="E12" s="3"/>
      <c r="F12" s="3"/>
      <c r="G12" s="3"/>
      <c r="H12" s="3"/>
    </row>
    <row r="13" spans="1:8" x14ac:dyDescent="0.3">
      <c r="A13" s="3"/>
      <c r="B13" s="3"/>
      <c r="C13" s="3"/>
      <c r="D13" s="3"/>
      <c r="E13" s="3"/>
      <c r="F13" s="3"/>
      <c r="G13" s="3"/>
      <c r="H13" s="3"/>
    </row>
    <row r="14" spans="1:8" x14ac:dyDescent="0.3">
      <c r="A14" s="3"/>
      <c r="B14" s="3"/>
      <c r="C14" s="3"/>
      <c r="D14" s="3"/>
      <c r="E14" s="3"/>
      <c r="F14" s="3"/>
      <c r="G14" s="3"/>
      <c r="H14" s="3"/>
    </row>
    <row r="15" spans="1:8" x14ac:dyDescent="0.3">
      <c r="A15" s="3"/>
      <c r="B15" s="3"/>
      <c r="C15" s="3"/>
      <c r="D15" s="3"/>
      <c r="E15" s="3"/>
      <c r="F15" s="3"/>
      <c r="G15" s="3"/>
      <c r="H15" s="3"/>
    </row>
    <row r="16" spans="1:8" x14ac:dyDescent="0.3">
      <c r="A16" s="3"/>
      <c r="B16" s="3"/>
      <c r="C16" s="3"/>
      <c r="D16" s="3"/>
      <c r="E16" s="3"/>
      <c r="F16" s="3"/>
      <c r="G16" s="3"/>
      <c r="H16" s="3"/>
    </row>
    <row r="17" spans="1:8" x14ac:dyDescent="0.3">
      <c r="A17" s="3"/>
      <c r="B17" s="3"/>
      <c r="C17" s="3"/>
      <c r="D17" s="3"/>
      <c r="E17" s="3"/>
      <c r="F17" s="3"/>
      <c r="G17" s="3"/>
      <c r="H17" s="3"/>
    </row>
  </sheetData>
  <mergeCells count="4">
    <mergeCell ref="A1:H1"/>
    <mergeCell ref="D2:F2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Finanšu piedāvājums</vt:lpstr>
      <vt:lpstr>1.1. Ikdienas uzkopšana</vt:lpstr>
      <vt:lpstr>1.2. Papildus pakalpojumi</vt:lpstr>
      <vt:lpstr>1.3. Teritorija uzkopšana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</dc:creator>
  <cp:lastModifiedBy>Kristīne Felkere</cp:lastModifiedBy>
  <dcterms:created xsi:type="dcterms:W3CDTF">2020-05-06T05:45:49Z</dcterms:created>
  <dcterms:modified xsi:type="dcterms:W3CDTF">2025-05-08T13:51:05Z</dcterms:modified>
</cp:coreProperties>
</file>